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2340" yWindow="2580" windowWidth="20080" windowHeight="9700" tabRatio="500"/>
  </bookViews>
  <sheets>
    <sheet name="FH PERKINS Allocations 16-17" sheetId="1" r:id="rId1"/>
  </sheets>
  <externalReferences>
    <externalReference r:id="rId2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1" l="1"/>
  <c r="D41" i="1"/>
  <c r="B41" i="1"/>
  <c r="E7" i="1"/>
  <c r="F7" i="1"/>
  <c r="K7" i="1"/>
  <c r="N7" i="1"/>
  <c r="O7" i="1"/>
  <c r="D24" i="1"/>
  <c r="I24" i="1"/>
  <c r="L24" i="1"/>
  <c r="N24" i="1"/>
  <c r="E9" i="1"/>
  <c r="K9" i="1"/>
  <c r="N9" i="1"/>
  <c r="I26" i="1"/>
  <c r="L26" i="1"/>
  <c r="N26" i="1"/>
  <c r="E8" i="1"/>
  <c r="G8" i="1"/>
  <c r="H8" i="1"/>
  <c r="J8" i="1"/>
  <c r="K8" i="1"/>
  <c r="N8" i="1"/>
  <c r="G25" i="1"/>
  <c r="I25" i="1"/>
  <c r="L25" i="1"/>
  <c r="N25" i="1"/>
  <c r="E10" i="1"/>
  <c r="F10" i="1"/>
  <c r="K27" i="1"/>
  <c r="N27" i="1"/>
  <c r="F11" i="1"/>
  <c r="H11" i="1"/>
  <c r="K11" i="1"/>
  <c r="N11" i="1"/>
  <c r="N28" i="1"/>
  <c r="D12" i="1"/>
  <c r="E12" i="1"/>
  <c r="G12" i="1"/>
  <c r="H12" i="1"/>
  <c r="K12" i="1"/>
  <c r="N12" i="1"/>
  <c r="D29" i="1"/>
  <c r="J29" i="1"/>
  <c r="L29" i="1"/>
  <c r="N29" i="1"/>
  <c r="M14" i="1"/>
  <c r="D14" i="1"/>
  <c r="E14" i="1"/>
  <c r="F14" i="1"/>
  <c r="G14" i="1"/>
  <c r="H14" i="1"/>
  <c r="I14" i="1"/>
  <c r="J14" i="1"/>
  <c r="K14" i="1"/>
  <c r="N14" i="1"/>
  <c r="O14" i="1"/>
  <c r="N30" i="1"/>
  <c r="D31" i="1"/>
  <c r="E31" i="1"/>
  <c r="F31" i="1"/>
  <c r="G31" i="1"/>
  <c r="H31" i="1"/>
  <c r="I31" i="1"/>
  <c r="J31" i="1"/>
  <c r="K31" i="1"/>
  <c r="L31" i="1"/>
  <c r="N31" i="1"/>
</calcChain>
</file>

<file path=xl/sharedStrings.xml><?xml version="1.0" encoding="utf-8"?>
<sst xmlns="http://schemas.openxmlformats.org/spreadsheetml/2006/main" count="114" uniqueCount="100">
  <si>
    <t>Other Outgo (Students)</t>
  </si>
  <si>
    <t>Capital Outlay</t>
  </si>
  <si>
    <t>Other Operating Exp. &amp; Svcs.</t>
  </si>
  <si>
    <t>Supplies &amp; Materials</t>
  </si>
  <si>
    <t>Employee Benefits</t>
  </si>
  <si>
    <t>Non-instructional Salaries</t>
  </si>
  <si>
    <t>Instructional Salaries</t>
  </si>
  <si>
    <t>TOTAL AWARDS</t>
  </si>
  <si>
    <t>OBJECT OF EXPEND.</t>
  </si>
  <si>
    <t>OBJ. CODE</t>
  </si>
  <si>
    <t>Fund-Org-Prog</t>
    <phoneticPr fontId="0"/>
  </si>
  <si>
    <t>Index Code</t>
    <phoneticPr fontId="0"/>
  </si>
  <si>
    <t>PERKINS IC</t>
  </si>
  <si>
    <t>2206.10</t>
  </si>
  <si>
    <t>1006.00</t>
  </si>
  <si>
    <t>0505.00</t>
  </si>
  <si>
    <t>1210.00</t>
  </si>
  <si>
    <t>1225.00</t>
  </si>
  <si>
    <t>1221.00</t>
  </si>
  <si>
    <t>1251.00</t>
  </si>
  <si>
    <t>0102.10</t>
  </si>
  <si>
    <t>TOP Code/ACTEP</t>
    <phoneticPr fontId="0"/>
  </si>
  <si>
    <t>GIST(Geo Info Syst Tech)</t>
  </si>
  <si>
    <t>Theatre Tech</t>
  </si>
  <si>
    <t>Small Business</t>
  </si>
  <si>
    <t>Resp Therapy</t>
  </si>
  <si>
    <t>Rad Tech</t>
  </si>
  <si>
    <t>Pharmacy Tech</t>
  </si>
  <si>
    <t>Paramedic</t>
  </si>
  <si>
    <t>Vet Tech</t>
  </si>
  <si>
    <t>OTI</t>
    <phoneticPr fontId="0"/>
  </si>
  <si>
    <t>Program Name</t>
  </si>
  <si>
    <t>1005.00</t>
  </si>
  <si>
    <t>1240.00</t>
  </si>
  <si>
    <t>1305.00</t>
  </si>
  <si>
    <t>0999.00</t>
  </si>
  <si>
    <t>1012.00</t>
  </si>
  <si>
    <t>Admin 01</t>
    <phoneticPr fontId="0"/>
  </si>
  <si>
    <t>0502.00</t>
  </si>
  <si>
    <t>Music Tech</t>
  </si>
  <si>
    <t>Marketing</t>
    <phoneticPr fontId="0"/>
  </si>
  <si>
    <t>DMS</t>
  </si>
  <si>
    <t>DH &amp; DA</t>
  </si>
  <si>
    <t>Child Dev</t>
  </si>
  <si>
    <t>Nano Tech</t>
  </si>
  <si>
    <t>App Photo</t>
  </si>
  <si>
    <t>&lt;5% Admin</t>
  </si>
  <si>
    <t>Accounting</t>
  </si>
  <si>
    <t>2016-2017</t>
  </si>
  <si>
    <t>0708.00</t>
  </si>
  <si>
    <t>Personal Trainer</t>
  </si>
  <si>
    <t>0835.20</t>
  </si>
  <si>
    <t>135019-
121011-050200</t>
  </si>
  <si>
    <t>135019-
140203-709000</t>
  </si>
  <si>
    <t>135019-
143081-101200</t>
  </si>
  <si>
    <t>135019-
125071-709000</t>
  </si>
  <si>
    <t>135019-
121041-130500</t>
  </si>
  <si>
    <t>Enterprise Networking</t>
  </si>
  <si>
    <t>135019-
141042-124000</t>
  </si>
  <si>
    <t>135019-
141061-122700</t>
  </si>
  <si>
    <t>Across CTE Progs 01</t>
  </si>
  <si>
    <t>135019-
160001-664000</t>
  </si>
  <si>
    <t>135019-
143052-100500</t>
  </si>
  <si>
    <t>135019-
121061-220600</t>
  </si>
  <si>
    <t>135019-
141161-010210</t>
  </si>
  <si>
    <t>135019-
141081-125100</t>
  </si>
  <si>
    <t>135019-
141111-122100</t>
  </si>
  <si>
    <t>135019-
140301-709000</t>
  </si>
  <si>
    <t>135019-
141141-122500</t>
  </si>
  <si>
    <t>135019-
141151-121000</t>
  </si>
  <si>
    <t>135019-
121034-050500</t>
  </si>
  <si>
    <t>135019-
143101-100600</t>
  </si>
  <si>
    <t>Total 2016-2017 AWARD</t>
  </si>
  <si>
    <t xml:space="preserve">TOPS </t>
  </si>
  <si>
    <t>ADMIN</t>
  </si>
  <si>
    <t>ACROSS</t>
  </si>
  <si>
    <t>TOTALS</t>
  </si>
  <si>
    <t>1PC133</t>
  </si>
  <si>
    <t>1PC134</t>
  </si>
  <si>
    <t>1PC135</t>
  </si>
  <si>
    <t>1PC136</t>
  </si>
  <si>
    <t>1PC137</t>
  </si>
  <si>
    <t>135019-125112-070800</t>
  </si>
  <si>
    <t>1PC139</t>
  </si>
  <si>
    <t>1PC140</t>
  </si>
  <si>
    <t>135019-124031-083520</t>
  </si>
  <si>
    <t>1PC143</t>
  </si>
  <si>
    <t>1PC144</t>
  </si>
  <si>
    <t>Across CTE Progs 02</t>
  </si>
  <si>
    <t>1PC145</t>
  </si>
  <si>
    <t>1PC146</t>
  </si>
  <si>
    <t>1PC147</t>
  </si>
  <si>
    <t>1PC148</t>
  </si>
  <si>
    <t>1PC149</t>
  </si>
  <si>
    <t>1PC150</t>
  </si>
  <si>
    <t>1PC151</t>
  </si>
  <si>
    <t>1PC152</t>
  </si>
  <si>
    <t>1PC153</t>
  </si>
  <si>
    <t>1PC154</t>
  </si>
  <si>
    <t>1PC155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</si>
</sst>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0"/>
      <name val="Times New Roman"/>
    </font>
    <font>
      <sz val="10"/>
      <name val="Arial"/>
    </font>
    <font>
      <b/>
      <i/>
      <sz val="10"/>
      <color indexed="10"/>
      <name val="Arial"/>
      <family val="2"/>
    </font>
    <font>
      <sz val="10"/>
      <name val="Times New Roman"/>
    </font>
    <font>
      <b/>
      <sz val="10"/>
      <name val="Geneva"/>
    </font>
    <font>
      <b/>
      <sz val="9"/>
      <name val="Geneva"/>
    </font>
    <font>
      <i/>
      <sz val="9"/>
      <name val="Geneva"/>
    </font>
    <font>
      <i/>
      <sz val="9"/>
      <color indexed="12"/>
      <name val="Geneva"/>
    </font>
    <font>
      <sz val="9"/>
      <name val="Geneva"/>
    </font>
    <font>
      <sz val="10"/>
      <name val="Geneva"/>
    </font>
    <font>
      <b/>
      <i/>
      <sz val="9"/>
      <name val="Geneva"/>
    </font>
    <font>
      <sz val="8"/>
      <name val="Times New Roman"/>
    </font>
    <font>
      <u/>
      <sz val="10"/>
      <color theme="10"/>
      <name val="Times New Roman"/>
    </font>
    <font>
      <u/>
      <sz val="10"/>
      <color theme="1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08FD9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2"/>
    <xf numFmtId="0" fontId="1" fillId="2" borderId="0" xfId="2" applyFill="1"/>
    <xf numFmtId="42" fontId="2" fillId="0" borderId="0" xfId="2" applyNumberFormat="1" applyFont="1"/>
    <xf numFmtId="42" fontId="2" fillId="0" borderId="0" xfId="2" applyNumberFormat="1" applyFont="1" applyFill="1"/>
    <xf numFmtId="42" fontId="4" fillId="0" borderId="1" xfId="1" applyNumberFormat="1" applyFont="1" applyBorder="1"/>
    <xf numFmtId="42" fontId="4" fillId="0" borderId="3" xfId="1" applyNumberFormat="1" applyFont="1" applyBorder="1"/>
    <xf numFmtId="42" fontId="4" fillId="0" borderId="3" xfId="2" applyNumberFormat="1" applyFont="1" applyFill="1" applyBorder="1"/>
    <xf numFmtId="42" fontId="4" fillId="0" borderId="2" xfId="1" applyNumberFormat="1" applyFont="1" applyBorder="1"/>
    <xf numFmtId="0" fontId="1" fillId="4" borderId="3" xfId="2" applyFill="1" applyBorder="1"/>
    <xf numFmtId="0" fontId="5" fillId="0" borderId="4" xfId="2" applyFont="1" applyBorder="1" applyAlignment="1">
      <alignment horizontal="center"/>
    </xf>
    <xf numFmtId="0" fontId="1" fillId="0" borderId="2" xfId="2" applyBorder="1"/>
    <xf numFmtId="42" fontId="1" fillId="0" borderId="5" xfId="1" applyNumberFormat="1" applyFont="1" applyFill="1" applyBorder="1"/>
    <xf numFmtId="42" fontId="1" fillId="0" borderId="7" xfId="1" applyNumberFormat="1" applyFont="1" applyFill="1" applyBorder="1"/>
    <xf numFmtId="42" fontId="1" fillId="0" borderId="6" xfId="1" applyNumberFormat="1" applyFont="1" applyFill="1" applyBorder="1"/>
    <xf numFmtId="0" fontId="1" fillId="4" borderId="0" xfId="2" applyFill="1" applyBorder="1"/>
    <xf numFmtId="0" fontId="6" fillId="0" borderId="8" xfId="2" applyFont="1" applyBorder="1"/>
    <xf numFmtId="0" fontId="7" fillId="0" borderId="9" xfId="2" applyFont="1" applyBorder="1" applyAlignment="1">
      <alignment horizontal="center"/>
    </xf>
    <xf numFmtId="42" fontId="1" fillId="0" borderId="8" xfId="1" applyNumberFormat="1" applyFont="1" applyFill="1" applyBorder="1"/>
    <xf numFmtId="42" fontId="1" fillId="0" borderId="0" xfId="1" applyNumberFormat="1" applyFont="1" applyFill="1" applyBorder="1"/>
    <xf numFmtId="42" fontId="1" fillId="0" borderId="0" xfId="0" applyNumberFormat="1" applyFont="1" applyFill="1" applyBorder="1" applyAlignment="1" applyProtection="1">
      <alignment horizontal="right"/>
      <protection locked="0"/>
    </xf>
    <xf numFmtId="42" fontId="1" fillId="0" borderId="9" xfId="1" applyNumberFormat="1" applyFont="1" applyFill="1" applyBorder="1"/>
    <xf numFmtId="42" fontId="1" fillId="0" borderId="8" xfId="0" applyNumberFormat="1" applyFont="1" applyFill="1" applyBorder="1" applyAlignment="1" applyProtection="1">
      <alignment horizontal="right"/>
      <protection locked="0"/>
    </xf>
    <xf numFmtId="42" fontId="1" fillId="0" borderId="0" xfId="0" applyNumberFormat="1" applyFont="1" applyFill="1" applyBorder="1"/>
    <xf numFmtId="42" fontId="1" fillId="0" borderId="9" xfId="0" applyNumberFormat="1" applyFont="1" applyFill="1" applyBorder="1" applyAlignment="1" applyProtection="1">
      <alignment horizontal="right"/>
      <protection locked="0"/>
    </xf>
    <xf numFmtId="0" fontId="8" fillId="4" borderId="8" xfId="2" applyFont="1" applyFill="1" applyBorder="1" applyAlignment="1"/>
    <xf numFmtId="0" fontId="0" fillId="5" borderId="9" xfId="0" applyFill="1" applyBorder="1"/>
    <xf numFmtId="0" fontId="8" fillId="4" borderId="8" xfId="2" applyFont="1" applyFill="1" applyBorder="1"/>
    <xf numFmtId="0" fontId="8" fillId="4" borderId="0" xfId="2" applyFont="1" applyFill="1" applyBorder="1"/>
    <xf numFmtId="0" fontId="8" fillId="4" borderId="9" xfId="2" applyFont="1" applyFill="1" applyBorder="1"/>
    <xf numFmtId="0" fontId="9" fillId="0" borderId="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49" fontId="5" fillId="3" borderId="5" xfId="2" applyNumberFormat="1" applyFont="1" applyFill="1" applyBorder="1" applyAlignment="1">
      <alignment horizontal="center"/>
    </xf>
    <xf numFmtId="0" fontId="0" fillId="3" borderId="6" xfId="0" applyFill="1" applyBorder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8" xfId="2" applyFont="1" applyBorder="1" applyAlignment="1">
      <alignment horizontal="left"/>
    </xf>
    <xf numFmtId="0" fontId="6" fillId="0" borderId="9" xfId="2" applyFont="1" applyBorder="1" applyAlignment="1">
      <alignment horizontal="center"/>
    </xf>
    <xf numFmtId="0" fontId="0" fillId="3" borderId="8" xfId="0" applyFill="1" applyBorder="1" applyAlignment="1"/>
    <xf numFmtId="49" fontId="5" fillId="3" borderId="9" xfId="2" applyNumberFormat="1" applyFont="1" applyFill="1" applyBorder="1" applyAlignment="1">
      <alignment horizontal="center"/>
    </xf>
    <xf numFmtId="49" fontId="5" fillId="0" borderId="8" xfId="2" applyNumberFormat="1" applyFont="1" applyBorder="1" applyAlignment="1">
      <alignment horizontal="center"/>
    </xf>
    <xf numFmtId="49" fontId="5" fillId="0" borderId="0" xfId="2" applyNumberFormat="1" applyFont="1" applyBorder="1" applyAlignment="1">
      <alignment horizontal="center"/>
    </xf>
    <xf numFmtId="49" fontId="5" fillId="0" borderId="9" xfId="2" applyNumberFormat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2" xfId="2" applyFont="1" applyBorder="1" applyAlignment="1">
      <alignment horizontal="center" shrinkToFit="1"/>
    </xf>
    <xf numFmtId="0" fontId="5" fillId="0" borderId="12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1" fillId="4" borderId="12" xfId="2" applyFill="1" applyBorder="1"/>
    <xf numFmtId="0" fontId="10" fillId="0" borderId="10" xfId="2" applyFont="1" applyBorder="1" applyAlignment="1">
      <alignment horizontal="left"/>
    </xf>
    <xf numFmtId="0" fontId="6" fillId="0" borderId="11" xfId="2" applyFont="1" applyBorder="1" applyAlignment="1">
      <alignment horizontal="center"/>
    </xf>
    <xf numFmtId="0" fontId="1" fillId="0" borderId="0" xfId="2" applyBorder="1"/>
    <xf numFmtId="0" fontId="1" fillId="2" borderId="0" xfId="2" applyFill="1" applyBorder="1"/>
    <xf numFmtId="42" fontId="4" fillId="0" borderId="3" xfId="2" applyNumberFormat="1" applyFont="1" applyBorder="1"/>
    <xf numFmtId="42" fontId="4" fillId="0" borderId="2" xfId="2" applyNumberFormat="1" applyFont="1" applyFill="1" applyBorder="1"/>
    <xf numFmtId="42" fontId="1" fillId="0" borderId="5" xfId="1" applyNumberFormat="1" applyFont="1" applyBorder="1"/>
    <xf numFmtId="42" fontId="1" fillId="0" borderId="7" xfId="1" applyNumberFormat="1" applyFont="1" applyBorder="1"/>
    <xf numFmtId="42" fontId="1" fillId="0" borderId="7" xfId="2" applyNumberFormat="1" applyFont="1" applyFill="1" applyBorder="1"/>
    <xf numFmtId="42" fontId="1" fillId="0" borderId="6" xfId="2" applyNumberFormat="1" applyFont="1" applyFill="1" applyBorder="1"/>
    <xf numFmtId="42" fontId="1" fillId="0" borderId="0" xfId="2" applyNumberFormat="1" applyFill="1" applyBorder="1"/>
    <xf numFmtId="0" fontId="8" fillId="2" borderId="0" xfId="2" applyFont="1" applyFill="1" applyBorder="1"/>
    <xf numFmtId="0" fontId="6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49" fontId="5" fillId="0" borderId="0" xfId="2" applyNumberFormat="1" applyFont="1" applyFill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5" fillId="7" borderId="12" xfId="2" applyFont="1" applyFill="1" applyBorder="1" applyAlignment="1">
      <alignment horizontal="center"/>
    </xf>
    <xf numFmtId="5" fontId="1" fillId="0" borderId="0" xfId="1" applyNumberFormat="1" applyFont="1" applyFill="1" applyBorder="1"/>
    <xf numFmtId="0" fontId="1" fillId="8" borderId="0" xfId="2" applyFill="1"/>
    <xf numFmtId="164" fontId="1" fillId="8" borderId="0" xfId="2" applyNumberFormat="1" applyFill="1"/>
    <xf numFmtId="0" fontId="1" fillId="9" borderId="0" xfId="2" applyFill="1"/>
    <xf numFmtId="164" fontId="1" fillId="9" borderId="0" xfId="2" applyNumberFormat="1" applyFill="1"/>
    <xf numFmtId="0" fontId="1" fillId="6" borderId="0" xfId="2" applyFill="1"/>
    <xf numFmtId="164" fontId="1" fillId="6" borderId="0" xfId="2" applyNumberFormat="1" applyFill="1"/>
    <xf numFmtId="0" fontId="1" fillId="10" borderId="0" xfId="2" applyFill="1"/>
    <xf numFmtId="164" fontId="1" fillId="10" borderId="0" xfId="2" applyNumberFormat="1" applyFill="1"/>
    <xf numFmtId="164" fontId="1" fillId="10" borderId="0" xfId="2" applyNumberFormat="1" applyFont="1" applyFill="1"/>
    <xf numFmtId="49" fontId="5" fillId="7" borderId="0" xfId="2" applyNumberFormat="1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wrapText="1"/>
    </xf>
    <xf numFmtId="42" fontId="4" fillId="3" borderId="2" xfId="2" applyNumberFormat="1" applyFont="1" applyFill="1" applyBorder="1" applyAlignment="1">
      <alignment horizontal="center"/>
    </xf>
    <xf numFmtId="42" fontId="0" fillId="0" borderId="1" xfId="0" applyNumberFormat="1" applyBorder="1" applyAlignment="1"/>
    <xf numFmtId="42" fontId="1" fillId="3" borderId="9" xfId="0" applyNumberFormat="1" applyFont="1" applyFill="1" applyBorder="1" applyAlignment="1" applyProtection="1">
      <alignment horizontal="center"/>
      <protection locked="0"/>
    </xf>
    <xf numFmtId="42" fontId="0" fillId="0" borderId="8" xfId="0" applyNumberFormat="1" applyBorder="1" applyAlignment="1"/>
    <xf numFmtId="42" fontId="1" fillId="3" borderId="9" xfId="1" applyNumberFormat="1" applyFont="1" applyFill="1" applyBorder="1" applyAlignment="1">
      <alignment horizontal="center"/>
    </xf>
    <xf numFmtId="42" fontId="1" fillId="3" borderId="6" xfId="1" applyNumberFormat="1" applyFont="1" applyFill="1" applyBorder="1" applyAlignment="1">
      <alignment horizontal="center"/>
    </xf>
    <xf numFmtId="42" fontId="0" fillId="0" borderId="5" xfId="0" applyNumberFormat="1" applyBorder="1" applyAlignment="1"/>
    <xf numFmtId="0" fontId="5" fillId="3" borderId="11" xfId="2" applyFont="1" applyFill="1" applyBorder="1" applyAlignment="1">
      <alignment horizontal="center"/>
    </xf>
    <xf numFmtId="0" fontId="0" fillId="0" borderId="10" xfId="0" applyBorder="1" applyAlignment="1"/>
    <xf numFmtId="49" fontId="5" fillId="3" borderId="9" xfId="2" applyNumberFormat="1" applyFont="1" applyFill="1" applyBorder="1" applyAlignment="1">
      <alignment horizontal="center"/>
    </xf>
    <xf numFmtId="0" fontId="0" fillId="0" borderId="8" xfId="0" applyBorder="1" applyAlignment="1"/>
    <xf numFmtId="0" fontId="6" fillId="3" borderId="9" xfId="2" applyFont="1" applyFill="1" applyBorder="1" applyAlignment="1">
      <alignment horizontal="center"/>
    </xf>
  </cellXfs>
  <cellStyles count="5">
    <cellStyle name="Currency" xfId="1" builtinId="4"/>
    <cellStyle name="Followed Hyperlink" xfId="4" builtinId="9" hidden="1"/>
    <cellStyle name="Hyperlink" xfId="3" builtinId="8" hidden="1"/>
    <cellStyle name="Normal" xfId="0" builtinId="0"/>
    <cellStyle name="Normal_VTEA 07-08 SECOND QUARTER - FH.xls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uongtran/Desktop/**WORKFORCE%20FILES/*VTEA:PERKINS/PERKINS/2015-2016/QUARTERLY%20REPORTS/1ST%20QTR%20REPORTS/FH%20PERKINS%20IC%202015-2016%201st%20Qtr%20Report%20928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T"/>
      <sheetName val="ADMIN"/>
      <sheetName val="APP PHOT"/>
      <sheetName val="NANO"/>
      <sheetName val="CHILD DEV"/>
      <sheetName val="CTE INST. RESEARCH"/>
      <sheetName val="DH DA"/>
      <sheetName val="DMS"/>
      <sheetName val="MARKETING"/>
      <sheetName val="MUS TECH"/>
      <sheetName val="OTI"/>
      <sheetName val="PARAMED"/>
      <sheetName val="PHARM TECH"/>
      <sheetName val="RAD TECH"/>
      <sheetName val="RESP THER"/>
      <sheetName val="SMALL BUS"/>
      <sheetName val="THEATRE TECH"/>
      <sheetName val="VET TECH"/>
      <sheetName val="GIST"/>
      <sheetName val="SUMMARY SHEET"/>
      <sheetName val="SUMMARY ADMINISTRATION"/>
      <sheetName val="SUMMARY BHS"/>
      <sheetName val="SUMMARY BSS"/>
      <sheetName val="SUMMARY FAC"/>
      <sheetName val="SUMMARY MARKETING"/>
      <sheetName val="SUMMARY OTI"/>
      <sheetName val="SUMMARY PMSE"/>
      <sheetName val="SUMMARY CTE INST. RESEARCH"/>
      <sheetName val="Sheet2"/>
    </sheetNames>
    <sheetDataSet>
      <sheetData sheetId="0">
        <row r="4">
          <cell r="F4">
            <v>0</v>
          </cell>
        </row>
        <row r="42">
          <cell r="F42">
            <v>0</v>
          </cell>
        </row>
      </sheetData>
      <sheetData sheetId="1">
        <row r="4">
          <cell r="F4">
            <v>0</v>
          </cell>
        </row>
        <row r="8">
          <cell r="F8">
            <v>0</v>
          </cell>
        </row>
        <row r="12">
          <cell r="F12">
            <v>0</v>
          </cell>
        </row>
        <row r="16">
          <cell r="F16">
            <v>0</v>
          </cell>
        </row>
        <row r="28">
          <cell r="F28">
            <v>0</v>
          </cell>
        </row>
      </sheetData>
      <sheetData sheetId="2">
        <row r="4">
          <cell r="F4">
            <v>0</v>
          </cell>
        </row>
        <row r="16">
          <cell r="F16">
            <v>0</v>
          </cell>
        </row>
        <row r="21">
          <cell r="F21">
            <v>0</v>
          </cell>
        </row>
      </sheetData>
      <sheetData sheetId="3">
        <row r="4">
          <cell r="F4">
            <v>0</v>
          </cell>
        </row>
        <row r="8">
          <cell r="F8">
            <v>0</v>
          </cell>
        </row>
        <row r="36">
          <cell r="F36">
            <v>0</v>
          </cell>
        </row>
      </sheetData>
      <sheetData sheetId="4">
        <row r="4">
          <cell r="F4">
            <v>0</v>
          </cell>
        </row>
        <row r="16">
          <cell r="F16">
            <v>0</v>
          </cell>
        </row>
        <row r="37">
          <cell r="F37">
            <v>0</v>
          </cell>
        </row>
        <row r="42">
          <cell r="F42">
            <v>0</v>
          </cell>
        </row>
      </sheetData>
      <sheetData sheetId="5"/>
      <sheetData sheetId="6">
        <row r="4">
          <cell r="F4">
            <v>0</v>
          </cell>
        </row>
        <row r="14">
          <cell r="F14">
            <v>0</v>
          </cell>
        </row>
      </sheetData>
      <sheetData sheetId="7">
        <row r="4">
          <cell r="F4">
            <v>0</v>
          </cell>
        </row>
        <row r="8">
          <cell r="F8">
            <v>0</v>
          </cell>
        </row>
        <row r="10">
          <cell r="F10">
            <v>0</v>
          </cell>
        </row>
        <row r="17">
          <cell r="F17">
            <v>0</v>
          </cell>
        </row>
        <row r="22">
          <cell r="F22">
            <v>0</v>
          </cell>
        </row>
      </sheetData>
      <sheetData sheetId="8">
        <row r="4">
          <cell r="F4">
            <v>0</v>
          </cell>
        </row>
        <row r="8">
          <cell r="F8">
            <v>0</v>
          </cell>
        </row>
        <row r="11">
          <cell r="F11">
            <v>0</v>
          </cell>
        </row>
        <row r="27">
          <cell r="F27">
            <v>0</v>
          </cell>
        </row>
        <row r="39">
          <cell r="F39">
            <v>0</v>
          </cell>
        </row>
      </sheetData>
      <sheetData sheetId="9">
        <row r="4">
          <cell r="F4">
            <v>0</v>
          </cell>
        </row>
      </sheetData>
      <sheetData sheetId="10">
        <row r="4">
          <cell r="F4">
            <v>0</v>
          </cell>
        </row>
        <row r="41">
          <cell r="F41">
            <v>0</v>
          </cell>
        </row>
      </sheetData>
      <sheetData sheetId="11">
        <row r="4">
          <cell r="F4">
            <v>0</v>
          </cell>
        </row>
      </sheetData>
      <sheetData sheetId="12">
        <row r="4">
          <cell r="F4">
            <v>0</v>
          </cell>
        </row>
        <row r="8">
          <cell r="F8">
            <v>0</v>
          </cell>
        </row>
      </sheetData>
      <sheetData sheetId="13">
        <row r="4">
          <cell r="F4">
            <v>0</v>
          </cell>
        </row>
      </sheetData>
      <sheetData sheetId="14">
        <row r="4">
          <cell r="F4">
            <v>0</v>
          </cell>
        </row>
        <row r="8">
          <cell r="F8">
            <v>0</v>
          </cell>
        </row>
        <row r="16">
          <cell r="F16">
            <v>0</v>
          </cell>
        </row>
      </sheetData>
      <sheetData sheetId="15">
        <row r="4">
          <cell r="F4">
            <v>0</v>
          </cell>
        </row>
        <row r="29">
          <cell r="F29">
            <v>0</v>
          </cell>
        </row>
      </sheetData>
      <sheetData sheetId="16">
        <row r="4">
          <cell r="F4">
            <v>0</v>
          </cell>
        </row>
        <row r="24">
          <cell r="F24">
            <v>0</v>
          </cell>
        </row>
      </sheetData>
      <sheetData sheetId="17">
        <row r="4">
          <cell r="F4">
            <v>0</v>
          </cell>
        </row>
      </sheetData>
      <sheetData sheetId="18">
        <row r="4">
          <cell r="F4">
            <v>0</v>
          </cell>
        </row>
        <row r="8">
          <cell r="F8">
            <v>0</v>
          </cell>
        </row>
        <row r="16">
          <cell r="F16">
            <v>0</v>
          </cell>
        </row>
        <row r="34">
          <cell r="F3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F1" workbookViewId="0">
      <selection activeCell="L4" sqref="L4"/>
    </sheetView>
  </sheetViews>
  <sheetFormatPr baseColWidth="10" defaultColWidth="13.83203125" defaultRowHeight="12" x14ac:dyDescent="0"/>
  <cols>
    <col min="1" max="1" width="10.6640625" style="1" customWidth="1"/>
    <col min="2" max="2" width="27.33203125" style="1" customWidth="1"/>
    <col min="3" max="3" width="0.6640625" style="2" customWidth="1"/>
    <col min="4" max="18" width="17" style="1" customWidth="1"/>
    <col min="19" max="16384" width="13.83203125" style="1"/>
  </cols>
  <sheetData>
    <row r="1" spans="1:15" s="64" customFormat="1" ht="20" customHeight="1">
      <c r="A1" s="53"/>
      <c r="B1" s="52" t="s">
        <v>31</v>
      </c>
      <c r="C1" s="51"/>
      <c r="D1" s="50" t="s">
        <v>47</v>
      </c>
      <c r="E1" s="49" t="s">
        <v>46</v>
      </c>
      <c r="F1" s="49" t="s">
        <v>45</v>
      </c>
      <c r="G1" s="49" t="s">
        <v>44</v>
      </c>
      <c r="H1" s="68" t="s">
        <v>43</v>
      </c>
      <c r="I1" s="69" t="s">
        <v>57</v>
      </c>
      <c r="J1" s="49" t="s">
        <v>42</v>
      </c>
      <c r="K1" s="49" t="s">
        <v>41</v>
      </c>
      <c r="L1" s="69"/>
      <c r="M1" s="69" t="s">
        <v>50</v>
      </c>
      <c r="N1" s="49" t="s">
        <v>40</v>
      </c>
      <c r="O1" s="47" t="s">
        <v>39</v>
      </c>
    </row>
    <row r="2" spans="1:15" s="64" customFormat="1" ht="20" customHeight="1">
      <c r="A2" s="41"/>
      <c r="B2" s="40" t="s">
        <v>21</v>
      </c>
      <c r="C2" s="15"/>
      <c r="D2" s="46" t="s">
        <v>38</v>
      </c>
      <c r="E2" s="45" t="s">
        <v>37</v>
      </c>
      <c r="F2" s="45" t="s">
        <v>36</v>
      </c>
      <c r="G2" s="45" t="s">
        <v>35</v>
      </c>
      <c r="H2" s="66" t="s">
        <v>34</v>
      </c>
      <c r="I2" s="80" t="s">
        <v>49</v>
      </c>
      <c r="J2" s="45" t="s">
        <v>33</v>
      </c>
      <c r="K2" s="67">
        <v>1227</v>
      </c>
      <c r="L2" s="45"/>
      <c r="M2" s="80" t="s">
        <v>51</v>
      </c>
      <c r="N2" s="45" t="s">
        <v>60</v>
      </c>
      <c r="O2" s="44" t="s">
        <v>32</v>
      </c>
    </row>
    <row r="3" spans="1:15" s="64" customFormat="1" ht="20" customHeight="1">
      <c r="A3" s="41"/>
      <c r="B3" s="40" t="s">
        <v>11</v>
      </c>
      <c r="C3" s="15"/>
      <c r="D3" s="46" t="s">
        <v>77</v>
      </c>
      <c r="E3" s="45" t="s">
        <v>78</v>
      </c>
      <c r="F3" s="45" t="s">
        <v>79</v>
      </c>
      <c r="G3" s="45" t="s">
        <v>80</v>
      </c>
      <c r="H3" s="66" t="s">
        <v>81</v>
      </c>
      <c r="I3" s="80" t="s">
        <v>98</v>
      </c>
      <c r="J3" s="45" t="s">
        <v>83</v>
      </c>
      <c r="K3" s="65" t="s">
        <v>84</v>
      </c>
      <c r="L3" s="45"/>
      <c r="M3" s="80" t="s">
        <v>99</v>
      </c>
      <c r="N3" s="45" t="s">
        <v>86</v>
      </c>
      <c r="O3" s="44" t="s">
        <v>87</v>
      </c>
    </row>
    <row r="4" spans="1:15" s="64" customFormat="1" ht="29" customHeight="1" thickBot="1">
      <c r="A4" s="41"/>
      <c r="B4" s="40" t="s">
        <v>10</v>
      </c>
      <c r="C4" s="15"/>
      <c r="D4" s="39" t="s">
        <v>52</v>
      </c>
      <c r="E4" s="38" t="s">
        <v>53</v>
      </c>
      <c r="F4" s="38" t="s">
        <v>54</v>
      </c>
      <c r="G4" s="38" t="s">
        <v>55</v>
      </c>
      <c r="H4" s="38" t="s">
        <v>56</v>
      </c>
      <c r="I4" s="81" t="s">
        <v>82</v>
      </c>
      <c r="J4" s="38" t="s">
        <v>58</v>
      </c>
      <c r="K4" s="38" t="s">
        <v>59</v>
      </c>
      <c r="L4" s="38"/>
      <c r="M4" s="81" t="s">
        <v>85</v>
      </c>
      <c r="N4" s="38" t="s">
        <v>61</v>
      </c>
      <c r="O4" s="37" t="s">
        <v>62</v>
      </c>
    </row>
    <row r="5" spans="1:15" s="54" customFormat="1" ht="14" thickTop="1">
      <c r="A5" s="34" t="s">
        <v>9</v>
      </c>
      <c r="B5" s="33" t="s">
        <v>8</v>
      </c>
      <c r="C5" s="15"/>
      <c r="D5" s="32"/>
      <c r="E5" s="31"/>
      <c r="F5" s="31"/>
      <c r="G5" s="31"/>
      <c r="H5" s="31"/>
      <c r="I5" s="31"/>
      <c r="J5" s="31"/>
      <c r="K5" s="31"/>
      <c r="L5" s="31"/>
      <c r="M5" s="31"/>
      <c r="N5" s="31"/>
      <c r="O5" s="30"/>
    </row>
    <row r="6" spans="1:15" s="63" customFormat="1" ht="2" customHeight="1">
      <c r="A6" s="29"/>
      <c r="B6" s="27"/>
      <c r="C6" s="28"/>
      <c r="D6" s="29"/>
      <c r="E6" s="28"/>
      <c r="F6" s="28"/>
      <c r="G6" s="28"/>
      <c r="H6" s="28"/>
      <c r="I6" s="28"/>
      <c r="J6" s="28"/>
      <c r="K6" s="28"/>
      <c r="L6" s="28"/>
      <c r="M6" s="28"/>
      <c r="N6" s="28"/>
      <c r="O6" s="27"/>
    </row>
    <row r="7" spans="1:15" s="54" customFormat="1" ht="20" customHeight="1">
      <c r="A7" s="17">
        <v>1000</v>
      </c>
      <c r="B7" s="16" t="s">
        <v>6</v>
      </c>
      <c r="C7" s="15"/>
      <c r="D7" s="21">
        <v>2000</v>
      </c>
      <c r="E7" s="19">
        <f>[1]ADMIN!F4</f>
        <v>0</v>
      </c>
      <c r="F7" s="19">
        <f>'[1]APP PHOT'!F4</f>
        <v>0</v>
      </c>
      <c r="G7" s="19">
        <v>2500</v>
      </c>
      <c r="H7" s="19">
        <v>8200</v>
      </c>
      <c r="I7" s="19">
        <v>0</v>
      </c>
      <c r="J7" s="19">
        <v>4500</v>
      </c>
      <c r="K7" s="19">
        <f>[1]DMS!F4</f>
        <v>0</v>
      </c>
      <c r="L7" s="19"/>
      <c r="M7" s="19"/>
      <c r="N7" s="19">
        <f>[1]MARKETING!F4</f>
        <v>0</v>
      </c>
      <c r="O7" s="18">
        <f>'[1]MUS TECH'!F4</f>
        <v>0</v>
      </c>
    </row>
    <row r="8" spans="1:15" s="54" customFormat="1" ht="20" customHeight="1">
      <c r="A8" s="17">
        <v>2000</v>
      </c>
      <c r="B8" s="16" t="s">
        <v>5</v>
      </c>
      <c r="C8" s="15"/>
      <c r="D8" s="24">
        <v>0</v>
      </c>
      <c r="E8" s="19">
        <f>[1]ADMIN!F8</f>
        <v>0</v>
      </c>
      <c r="F8" s="20">
        <v>9000</v>
      </c>
      <c r="G8" s="19">
        <f>[1]NANO!F8</f>
        <v>0</v>
      </c>
      <c r="H8" s="20">
        <f>'[1]CHILD DEV'!F16</f>
        <v>0</v>
      </c>
      <c r="I8" s="19">
        <v>0</v>
      </c>
      <c r="J8" s="19">
        <f>'[1]DH DA'!F14</f>
        <v>0</v>
      </c>
      <c r="K8" s="19">
        <f>[1]DMS!F8</f>
        <v>0</v>
      </c>
      <c r="L8" s="62"/>
      <c r="M8" s="20"/>
      <c r="N8" s="19">
        <f>[1]MARKETING!F8</f>
        <v>0</v>
      </c>
      <c r="O8" s="22">
        <v>7000</v>
      </c>
    </row>
    <row r="9" spans="1:15" s="54" customFormat="1" ht="20" customHeight="1">
      <c r="A9" s="17">
        <v>3000</v>
      </c>
      <c r="B9" s="16" t="s">
        <v>4</v>
      </c>
      <c r="C9" s="15"/>
      <c r="D9" s="24">
        <v>200</v>
      </c>
      <c r="E9" s="19">
        <f>[1]ADMIN!F12</f>
        <v>0</v>
      </c>
      <c r="F9" s="20">
        <v>900</v>
      </c>
      <c r="G9" s="19">
        <v>250</v>
      </c>
      <c r="H9" s="20">
        <v>800</v>
      </c>
      <c r="I9" s="19">
        <v>0</v>
      </c>
      <c r="J9" s="19">
        <v>450</v>
      </c>
      <c r="K9" s="19">
        <f>[1]DMS!F10</f>
        <v>0</v>
      </c>
      <c r="L9" s="62"/>
      <c r="M9" s="20"/>
      <c r="N9" s="19">
        <f>[1]MARKETING!F11</f>
        <v>0</v>
      </c>
      <c r="O9" s="22">
        <v>500</v>
      </c>
    </row>
    <row r="10" spans="1:15" s="54" customFormat="1" ht="20" customHeight="1">
      <c r="A10" s="17">
        <v>4000</v>
      </c>
      <c r="B10" s="16" t="s">
        <v>3</v>
      </c>
      <c r="C10" s="15"/>
      <c r="D10" s="21">
        <v>1500</v>
      </c>
      <c r="E10" s="20">
        <f>[1]ADMIN!F16</f>
        <v>0</v>
      </c>
      <c r="F10" s="20">
        <f>'[1]APP PHOT'!F16</f>
        <v>0</v>
      </c>
      <c r="G10" s="19">
        <v>1419</v>
      </c>
      <c r="H10" s="19">
        <v>712</v>
      </c>
      <c r="I10" s="20">
        <v>0</v>
      </c>
      <c r="J10" s="20">
        <v>1538</v>
      </c>
      <c r="K10" s="20">
        <v>4625</v>
      </c>
      <c r="L10" s="20"/>
      <c r="M10" s="20"/>
      <c r="N10" s="19">
        <v>11105</v>
      </c>
      <c r="O10" s="22">
        <v>5040</v>
      </c>
    </row>
    <row r="11" spans="1:15" s="54" customFormat="1" ht="20" customHeight="1">
      <c r="A11" s="17">
        <v>5000</v>
      </c>
      <c r="B11" s="16" t="s">
        <v>2</v>
      </c>
      <c r="C11" s="15"/>
      <c r="D11" s="21">
        <v>4116</v>
      </c>
      <c r="E11" s="20">
        <v>6974</v>
      </c>
      <c r="F11" s="20">
        <f>'[1]APP PHOT'!F21</f>
        <v>0</v>
      </c>
      <c r="G11" s="20">
        <v>3000</v>
      </c>
      <c r="H11" s="20">
        <f>'[1]CHILD DEV'!F37</f>
        <v>0</v>
      </c>
      <c r="I11" s="20">
        <v>12025</v>
      </c>
      <c r="J11" s="20">
        <v>6000</v>
      </c>
      <c r="K11" s="20">
        <f>[1]DMS!F17</f>
        <v>0</v>
      </c>
      <c r="L11" s="20"/>
      <c r="M11" s="19"/>
      <c r="N11" s="20">
        <f>[1]MARKETING!F27</f>
        <v>0</v>
      </c>
      <c r="O11" s="18">
        <v>6000</v>
      </c>
    </row>
    <row r="12" spans="1:15" s="54" customFormat="1" ht="20" customHeight="1">
      <c r="A12" s="17">
        <v>6000</v>
      </c>
      <c r="B12" s="16" t="s">
        <v>1</v>
      </c>
      <c r="C12" s="15"/>
      <c r="D12" s="21">
        <f>[1]ACCT!F42</f>
        <v>0</v>
      </c>
      <c r="E12" s="19">
        <f>[1]ADMIN!F28</f>
        <v>0</v>
      </c>
      <c r="F12" s="19">
        <v>9525</v>
      </c>
      <c r="G12" s="19">
        <f>[1]NANO!F36</f>
        <v>0</v>
      </c>
      <c r="H12" s="19">
        <f>'[1]CHILD DEV'!F42</f>
        <v>0</v>
      </c>
      <c r="I12" s="20">
        <v>0</v>
      </c>
      <c r="J12" s="20">
        <v>0</v>
      </c>
      <c r="K12" s="20">
        <f>[1]DMS!F22</f>
        <v>0</v>
      </c>
      <c r="L12" s="19"/>
      <c r="M12" s="19">
        <v>500</v>
      </c>
      <c r="N12" s="19">
        <f>[1]MARKETING!F39</f>
        <v>0</v>
      </c>
      <c r="O12" s="18">
        <v>6250</v>
      </c>
    </row>
    <row r="13" spans="1:15" s="54" customFormat="1" ht="20" customHeight="1" thickBot="1">
      <c r="A13" s="17">
        <v>7000</v>
      </c>
      <c r="B13" s="16" t="s">
        <v>0</v>
      </c>
      <c r="C13" s="15"/>
      <c r="D13" s="61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60"/>
      <c r="M13" s="59"/>
      <c r="N13" s="59">
        <v>0</v>
      </c>
      <c r="O13" s="58">
        <v>0</v>
      </c>
    </row>
    <row r="14" spans="1:15" s="54" customFormat="1" ht="20" customHeight="1" thickTop="1" thickBot="1">
      <c r="A14" s="11"/>
      <c r="B14" s="10" t="s">
        <v>72</v>
      </c>
      <c r="C14" s="9"/>
      <c r="D14" s="57">
        <f t="shared" ref="D14:K14" si="0">SUM(D7:D13)</f>
        <v>7816</v>
      </c>
      <c r="E14" s="56">
        <f t="shared" si="0"/>
        <v>6974</v>
      </c>
      <c r="F14" s="6">
        <f t="shared" si="0"/>
        <v>19425</v>
      </c>
      <c r="G14" s="6">
        <f t="shared" si="0"/>
        <v>7169</v>
      </c>
      <c r="H14" s="7">
        <f t="shared" si="0"/>
        <v>9712</v>
      </c>
      <c r="I14" s="6">
        <f t="shared" si="0"/>
        <v>12025</v>
      </c>
      <c r="J14" s="6">
        <f t="shared" si="0"/>
        <v>12488</v>
      </c>
      <c r="K14" s="6">
        <f t="shared" si="0"/>
        <v>4625</v>
      </c>
      <c r="L14" s="6"/>
      <c r="M14" s="6">
        <f>SUM(M7:M12:M13)</f>
        <v>500</v>
      </c>
      <c r="N14" s="6">
        <f>SUM(N7:N13)</f>
        <v>11105</v>
      </c>
      <c r="O14" s="5">
        <f>SUM(O7:O13)</f>
        <v>24790</v>
      </c>
    </row>
    <row r="15" spans="1:15" ht="20" customHeight="1"/>
    <row r="16" spans="1:15" ht="20" customHeight="1"/>
    <row r="17" spans="1:15" ht="20" customHeight="1" thickBot="1">
      <c r="C17" s="55"/>
      <c r="D17" s="54"/>
      <c r="E17" s="54"/>
      <c r="F17" s="54"/>
      <c r="G17" s="54"/>
      <c r="H17" s="54"/>
      <c r="I17" s="54"/>
      <c r="J17" s="54"/>
      <c r="K17" s="54"/>
    </row>
    <row r="18" spans="1:15" ht="20" customHeight="1">
      <c r="A18" s="53"/>
      <c r="B18" s="52" t="s">
        <v>31</v>
      </c>
      <c r="C18" s="51"/>
      <c r="D18" s="50" t="s">
        <v>30</v>
      </c>
      <c r="E18" s="49" t="s">
        <v>29</v>
      </c>
      <c r="F18" s="49" t="s">
        <v>28</v>
      </c>
      <c r="G18" s="49" t="s">
        <v>27</v>
      </c>
      <c r="H18" s="49" t="s">
        <v>26</v>
      </c>
      <c r="I18" s="49" t="s">
        <v>25</v>
      </c>
      <c r="J18" s="49" t="s">
        <v>24</v>
      </c>
      <c r="K18" s="49" t="s">
        <v>23</v>
      </c>
      <c r="L18" s="48" t="s">
        <v>22</v>
      </c>
      <c r="M18" s="47"/>
      <c r="N18" s="89" t="s">
        <v>48</v>
      </c>
      <c r="O18" s="90"/>
    </row>
    <row r="19" spans="1:15" ht="20" customHeight="1">
      <c r="A19" s="41"/>
      <c r="B19" s="40" t="s">
        <v>21</v>
      </c>
      <c r="C19" s="15"/>
      <c r="D19" s="46" t="s">
        <v>88</v>
      </c>
      <c r="E19" s="45" t="s">
        <v>20</v>
      </c>
      <c r="F19" s="45" t="s">
        <v>19</v>
      </c>
      <c r="G19" s="45" t="s">
        <v>18</v>
      </c>
      <c r="H19" s="45" t="s">
        <v>17</v>
      </c>
      <c r="I19" s="45" t="s">
        <v>16</v>
      </c>
      <c r="J19" s="45" t="s">
        <v>15</v>
      </c>
      <c r="K19" s="45" t="s">
        <v>14</v>
      </c>
      <c r="L19" s="45" t="s">
        <v>13</v>
      </c>
      <c r="M19" s="44"/>
      <c r="N19" s="91" t="s">
        <v>12</v>
      </c>
      <c r="O19" s="92"/>
    </row>
    <row r="20" spans="1:15" ht="20" customHeight="1">
      <c r="A20" s="41"/>
      <c r="B20" s="40" t="s">
        <v>11</v>
      </c>
      <c r="C20" s="15"/>
      <c r="D20" s="46" t="s">
        <v>89</v>
      </c>
      <c r="E20" s="45" t="s">
        <v>90</v>
      </c>
      <c r="F20" s="45" t="s">
        <v>91</v>
      </c>
      <c r="G20" s="45" t="s">
        <v>92</v>
      </c>
      <c r="H20" s="45" t="s">
        <v>93</v>
      </c>
      <c r="I20" s="45" t="s">
        <v>94</v>
      </c>
      <c r="J20" s="45" t="s">
        <v>95</v>
      </c>
      <c r="K20" s="45" t="s">
        <v>96</v>
      </c>
      <c r="L20" s="45" t="s">
        <v>97</v>
      </c>
      <c r="M20" s="44"/>
      <c r="N20" s="43"/>
      <c r="O20" s="42"/>
    </row>
    <row r="21" spans="1:15" ht="30" customHeight="1" thickBot="1">
      <c r="A21" s="41"/>
      <c r="B21" s="40" t="s">
        <v>10</v>
      </c>
      <c r="C21" s="15"/>
      <c r="D21" s="39" t="s">
        <v>67</v>
      </c>
      <c r="E21" s="38" t="s">
        <v>64</v>
      </c>
      <c r="F21" s="38" t="s">
        <v>65</v>
      </c>
      <c r="G21" s="38" t="s">
        <v>66</v>
      </c>
      <c r="H21" s="38" t="s">
        <v>68</v>
      </c>
      <c r="I21" s="38" t="s">
        <v>69</v>
      </c>
      <c r="J21" s="38" t="s">
        <v>70</v>
      </c>
      <c r="K21" s="38" t="s">
        <v>71</v>
      </c>
      <c r="L21" s="38" t="s">
        <v>63</v>
      </c>
      <c r="M21" s="37"/>
      <c r="N21" s="36"/>
      <c r="O21" s="35"/>
    </row>
    <row r="22" spans="1:15" ht="14" thickTop="1">
      <c r="A22" s="34" t="s">
        <v>9</v>
      </c>
      <c r="B22" s="33" t="s">
        <v>8</v>
      </c>
      <c r="C22" s="15"/>
      <c r="D22" s="32"/>
      <c r="E22" s="31"/>
      <c r="F22" s="31"/>
      <c r="G22" s="31"/>
      <c r="H22" s="31"/>
      <c r="I22" s="31"/>
      <c r="J22" s="31"/>
      <c r="K22" s="31"/>
      <c r="L22" s="31"/>
      <c r="M22" s="30"/>
      <c r="N22" s="93" t="s">
        <v>7</v>
      </c>
      <c r="O22" s="92"/>
    </row>
    <row r="23" spans="1:15" ht="2" customHeight="1">
      <c r="A23" s="29"/>
      <c r="B23" s="27"/>
      <c r="C23" s="28"/>
      <c r="D23" s="29"/>
      <c r="E23" s="28"/>
      <c r="F23" s="28"/>
      <c r="G23" s="28"/>
      <c r="H23" s="28"/>
      <c r="I23" s="28"/>
      <c r="J23" s="28"/>
      <c r="K23" s="28"/>
      <c r="L23" s="28"/>
      <c r="M23" s="27"/>
      <c r="N23" s="26"/>
      <c r="O23" s="25"/>
    </row>
    <row r="24" spans="1:15" ht="20" customHeight="1">
      <c r="A24" s="17">
        <v>1000</v>
      </c>
      <c r="B24" s="16" t="s">
        <v>6</v>
      </c>
      <c r="C24" s="15"/>
      <c r="D24" s="21">
        <f>[1]OTI!F4</f>
        <v>0</v>
      </c>
      <c r="E24" s="20">
        <v>5000</v>
      </c>
      <c r="F24" s="19">
        <v>7000</v>
      </c>
      <c r="G24" s="19">
        <v>2000</v>
      </c>
      <c r="H24" s="19"/>
      <c r="I24" s="20">
        <f>'[1]RESP THER'!F4</f>
        <v>0</v>
      </c>
      <c r="J24" s="19">
        <v>2000</v>
      </c>
      <c r="K24" s="19"/>
      <c r="L24" s="20">
        <f>[1]GIST!F4</f>
        <v>0</v>
      </c>
      <c r="M24" s="22"/>
      <c r="N24" s="84">
        <f t="shared" ref="N24:N30" si="1">SUM(D7+E7+F7+G7+H7+I7+J7+K7+L7+M7+N7+O7+D24+E24+F24+G24+H24+I24+J24+K24+L24+M24)</f>
        <v>33200</v>
      </c>
      <c r="O24" s="85"/>
    </row>
    <row r="25" spans="1:15" ht="20" customHeight="1">
      <c r="A25" s="17">
        <v>2000</v>
      </c>
      <c r="B25" s="16" t="s">
        <v>5</v>
      </c>
      <c r="C25" s="15"/>
      <c r="D25" s="24">
        <v>11000</v>
      </c>
      <c r="E25" s="20">
        <v>9500</v>
      </c>
      <c r="F25" s="20">
        <v>7000</v>
      </c>
      <c r="G25" s="20">
        <f>'[1]PHARM TECH'!F8</f>
        <v>0</v>
      </c>
      <c r="H25" s="19">
        <v>1500</v>
      </c>
      <c r="I25" s="19">
        <f>'[1]RESP THER'!F8</f>
        <v>0</v>
      </c>
      <c r="J25" s="19">
        <v>0</v>
      </c>
      <c r="K25" s="20">
        <v>5500</v>
      </c>
      <c r="L25" s="20">
        <f>[1]GIST!F8</f>
        <v>0</v>
      </c>
      <c r="M25" s="22"/>
      <c r="N25" s="84">
        <f t="shared" si="1"/>
        <v>50500</v>
      </c>
      <c r="O25" s="85"/>
    </row>
    <row r="26" spans="1:15" ht="20" customHeight="1">
      <c r="A26" s="17">
        <v>3000</v>
      </c>
      <c r="B26" s="16" t="s">
        <v>4</v>
      </c>
      <c r="C26" s="15"/>
      <c r="D26" s="24">
        <v>5000</v>
      </c>
      <c r="E26" s="20">
        <v>1000</v>
      </c>
      <c r="F26" s="20">
        <v>1060</v>
      </c>
      <c r="G26" s="20">
        <v>200</v>
      </c>
      <c r="H26" s="19">
        <v>150</v>
      </c>
      <c r="I26" s="20">
        <f>'[1]RESP THER'!F16</f>
        <v>0</v>
      </c>
      <c r="J26" s="19">
        <v>200</v>
      </c>
      <c r="K26" s="20">
        <v>500</v>
      </c>
      <c r="L26" s="20">
        <f>[1]GIST!F16</f>
        <v>0</v>
      </c>
      <c r="M26" s="22"/>
      <c r="N26" s="84">
        <f t="shared" si="1"/>
        <v>11210</v>
      </c>
      <c r="O26" s="85"/>
    </row>
    <row r="27" spans="1:15" ht="20" customHeight="1">
      <c r="A27" s="17">
        <v>4000</v>
      </c>
      <c r="B27" s="16" t="s">
        <v>3</v>
      </c>
      <c r="C27" s="15"/>
      <c r="D27" s="24">
        <v>290</v>
      </c>
      <c r="E27" s="20">
        <v>2063</v>
      </c>
      <c r="F27" s="20">
        <v>4533</v>
      </c>
      <c r="G27" s="20">
        <v>527</v>
      </c>
      <c r="H27" s="23">
        <v>3000</v>
      </c>
      <c r="I27" s="19">
        <v>2550</v>
      </c>
      <c r="J27" s="20">
        <v>200</v>
      </c>
      <c r="K27" s="20">
        <f>'[1]THEATRE TECH'!F25+'[1]THEATRE TECH'!F24</f>
        <v>0</v>
      </c>
      <c r="L27" s="20">
        <v>2125</v>
      </c>
      <c r="M27" s="22"/>
      <c r="N27" s="84">
        <f t="shared" si="1"/>
        <v>41227</v>
      </c>
      <c r="O27" s="85"/>
    </row>
    <row r="28" spans="1:15" ht="20" customHeight="1">
      <c r="A28" s="17">
        <v>5000</v>
      </c>
      <c r="B28" s="16" t="s">
        <v>2</v>
      </c>
      <c r="C28" s="15"/>
      <c r="D28" s="21">
        <v>300</v>
      </c>
      <c r="E28" s="20">
        <v>2500</v>
      </c>
      <c r="F28" s="20">
        <v>5000</v>
      </c>
      <c r="G28" s="20">
        <v>2000</v>
      </c>
      <c r="H28" s="23">
        <v>6310</v>
      </c>
      <c r="I28" s="20">
        <v>6000</v>
      </c>
      <c r="J28" s="20">
        <v>4491</v>
      </c>
      <c r="K28" s="20">
        <v>1000</v>
      </c>
      <c r="L28" s="20">
        <v>2500</v>
      </c>
      <c r="M28" s="22"/>
      <c r="N28" s="84">
        <f t="shared" si="1"/>
        <v>68216</v>
      </c>
      <c r="O28" s="85"/>
    </row>
    <row r="29" spans="1:15" ht="20" customHeight="1">
      <c r="A29" s="17">
        <v>6000</v>
      </c>
      <c r="B29" s="16" t="s">
        <v>1</v>
      </c>
      <c r="C29" s="15"/>
      <c r="D29" s="21">
        <f>[1]OTI!F41</f>
        <v>0</v>
      </c>
      <c r="E29" s="19">
        <v>10000</v>
      </c>
      <c r="F29" s="19">
        <v>12000</v>
      </c>
      <c r="G29" s="19">
        <v>1100</v>
      </c>
      <c r="H29" s="70">
        <v>0</v>
      </c>
      <c r="I29" s="20">
        <v>2550</v>
      </c>
      <c r="J29" s="19">
        <f>'[1]SMALL BUS'!F29</f>
        <v>0</v>
      </c>
      <c r="K29" s="19">
        <v>1418</v>
      </c>
      <c r="L29" s="19">
        <f>[1]GIST!F34</f>
        <v>0</v>
      </c>
      <c r="M29" s="18"/>
      <c r="N29" s="86">
        <f t="shared" si="1"/>
        <v>43343</v>
      </c>
      <c r="O29" s="85"/>
    </row>
    <row r="30" spans="1:15" ht="20" customHeight="1" thickBot="1">
      <c r="A30" s="17">
        <v>7000</v>
      </c>
      <c r="B30" s="16" t="s">
        <v>0</v>
      </c>
      <c r="C30" s="15"/>
      <c r="D30" s="14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/>
      <c r="N30" s="87">
        <f t="shared" si="1"/>
        <v>0</v>
      </c>
      <c r="O30" s="88"/>
    </row>
    <row r="31" spans="1:15" ht="20" customHeight="1" thickTop="1" thickBot="1">
      <c r="A31" s="11"/>
      <c r="B31" s="10" t="s">
        <v>72</v>
      </c>
      <c r="C31" s="9"/>
      <c r="D31" s="8">
        <f t="shared" ref="D31:L31" si="2">SUM(D24:D30)</f>
        <v>16590</v>
      </c>
      <c r="E31" s="6">
        <f t="shared" si="2"/>
        <v>30063</v>
      </c>
      <c r="F31" s="6">
        <f t="shared" si="2"/>
        <v>36593</v>
      </c>
      <c r="G31" s="7">
        <f t="shared" si="2"/>
        <v>5827</v>
      </c>
      <c r="H31" s="6">
        <f t="shared" si="2"/>
        <v>10960</v>
      </c>
      <c r="I31" s="6">
        <f t="shared" si="2"/>
        <v>11100</v>
      </c>
      <c r="J31" s="6">
        <f t="shared" si="2"/>
        <v>6891</v>
      </c>
      <c r="K31" s="6">
        <f t="shared" si="2"/>
        <v>8418</v>
      </c>
      <c r="L31" s="6">
        <f t="shared" si="2"/>
        <v>4625</v>
      </c>
      <c r="M31" s="5"/>
      <c r="N31" s="82">
        <f>SUM(N24:N30)</f>
        <v>247696</v>
      </c>
      <c r="O31" s="83"/>
    </row>
    <row r="32" spans="1:15">
      <c r="L32" s="4"/>
      <c r="M32" s="3"/>
    </row>
    <row r="33" spans="1:5">
      <c r="A33" s="71"/>
      <c r="B33" s="71" t="s">
        <v>73</v>
      </c>
      <c r="D33" s="73" t="s">
        <v>75</v>
      </c>
      <c r="E33" s="75" t="s">
        <v>74</v>
      </c>
    </row>
    <row r="34" spans="1:5">
      <c r="A34" s="71">
        <v>1000</v>
      </c>
      <c r="B34" s="72">
        <v>33200</v>
      </c>
      <c r="D34" s="74">
        <v>0</v>
      </c>
      <c r="E34" s="76">
        <v>0</v>
      </c>
    </row>
    <row r="35" spans="1:5">
      <c r="A35" s="71">
        <v>2000</v>
      </c>
      <c r="B35" s="72">
        <v>39500</v>
      </c>
      <c r="D35" s="74">
        <v>11000</v>
      </c>
      <c r="E35" s="76">
        <v>0</v>
      </c>
    </row>
    <row r="36" spans="1:5">
      <c r="A36" s="71">
        <v>3000</v>
      </c>
      <c r="B36" s="72">
        <v>6210</v>
      </c>
      <c r="D36" s="74">
        <v>5000</v>
      </c>
      <c r="E36" s="76">
        <v>0</v>
      </c>
    </row>
    <row r="37" spans="1:5">
      <c r="A37" s="71">
        <v>4000</v>
      </c>
      <c r="B37" s="72">
        <v>32382</v>
      </c>
      <c r="D37" s="74">
        <v>11395</v>
      </c>
      <c r="E37" s="76">
        <v>0</v>
      </c>
    </row>
    <row r="38" spans="1:5">
      <c r="A38" s="71">
        <v>5000</v>
      </c>
      <c r="B38" s="72">
        <v>54942</v>
      </c>
      <c r="D38" s="74">
        <v>300</v>
      </c>
      <c r="E38" s="76">
        <v>6974</v>
      </c>
    </row>
    <row r="39" spans="1:5">
      <c r="A39" s="71">
        <v>6000</v>
      </c>
      <c r="B39" s="72">
        <v>46793</v>
      </c>
      <c r="D39" s="74">
        <v>0</v>
      </c>
      <c r="E39" s="76">
        <v>0</v>
      </c>
    </row>
    <row r="40" spans="1:5">
      <c r="A40" s="71"/>
      <c r="B40" s="72"/>
      <c r="D40" s="74"/>
      <c r="E40" s="76"/>
    </row>
    <row r="41" spans="1:5">
      <c r="A41" s="77" t="s">
        <v>76</v>
      </c>
      <c r="B41" s="78">
        <f>SUM(B34:B40)</f>
        <v>213027</v>
      </c>
      <c r="C41" s="77"/>
      <c r="D41" s="79">
        <f>SUM(D34:D40)</f>
        <v>27695</v>
      </c>
      <c r="E41" s="78">
        <f>SUM(E34:E39)</f>
        <v>6974</v>
      </c>
    </row>
  </sheetData>
  <dataConsolidate/>
  <mergeCells count="11">
    <mergeCell ref="N18:O18"/>
    <mergeCell ref="N19:O19"/>
    <mergeCell ref="N22:O22"/>
    <mergeCell ref="N24:O24"/>
    <mergeCell ref="N25:O25"/>
    <mergeCell ref="N31:O31"/>
    <mergeCell ref="N26:O26"/>
    <mergeCell ref="N27:O27"/>
    <mergeCell ref="N28:O28"/>
    <mergeCell ref="N29:O29"/>
    <mergeCell ref="N30:O30"/>
  </mergeCells>
  <phoneticPr fontId="11" type="noConversion"/>
  <printOptions horizontalCentered="1"/>
  <pageMargins left="0.5" right="0.5" top="1" bottom="1" header="0.5" footer="0.5"/>
  <pageSetup scale="49" orientation="landscape" horizontalDpi="4294967292" verticalDpi="4294967292"/>
  <headerFooter>
    <oddHeader>&amp;L&amp;"Helvetica,Regular"&amp;K000000Foothill College&amp;C&amp;"Helvetica,Bold"&amp;12&amp;K000000Perkins IC 2016-2017_x000D_Allocations_x000D_&amp;R&amp;"Lucida Grande,Regular"&amp;K000000Agreement #16-C01-016</oddHeader>
    <oddFooter>&amp;L&amp;"Helvetica,Regular"&amp;K000000&amp;D&amp;C&amp;"Lucida Grande,Regular"&amp;K000000TOTAL AVAILABLE &amp;"Lucida Grande,Bold"$247,696&amp;R&amp;"Helvetica,Regular"&amp;K000000_x000D_Workforce Develpment and _x000D_InstItutional Advancement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FH PERKINS Allocations 16-17</vt:lpstr>
    </vt:vector>
  </TitlesOfParts>
  <Company>Foothill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Tran</dc:creator>
  <cp:lastModifiedBy>Phuong Tran</cp:lastModifiedBy>
  <cp:lastPrinted>2016-10-05T00:26:17Z</cp:lastPrinted>
  <dcterms:created xsi:type="dcterms:W3CDTF">2015-10-12T21:53:05Z</dcterms:created>
  <dcterms:modified xsi:type="dcterms:W3CDTF">2016-10-05T00:35:00Z</dcterms:modified>
</cp:coreProperties>
</file>